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Z:\Supervisor Secretary\CAC for Fire Service\"/>
    </mc:Choice>
  </mc:AlternateContent>
  <xr:revisionPtr revIDLastSave="0" documentId="8_{01B664F7-F354-4589-A000-FB2745DFCBB9}" xr6:coauthVersionLast="47" xr6:coauthVersionMax="47" xr10:uidLastSave="{00000000-0000-0000-0000-000000000000}"/>
  <bookViews>
    <workbookView xWindow="-120" yWindow="-120" windowWidth="29040" windowHeight="15840" xr2:uid="{00000000-000D-0000-FFFF-FFFF00000000}"/>
  </bookViews>
  <sheets>
    <sheet name="Current Fleet" sheetId="1" r:id="rId1"/>
    <sheet name="Retired Fleet" sheetId="2" r:id="rId2"/>
  </sheets>
  <definedNames>
    <definedName name="_xlnm.Print_Area" localSheetId="0">'Current Fleet'!$A$1:$AA$30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9" i="2" l="1"/>
  <c r="J9" i="2"/>
  <c r="M8" i="2"/>
  <c r="J8" i="2"/>
  <c r="M7" i="2"/>
  <c r="J7" i="2"/>
  <c r="M6" i="2"/>
  <c r="J6" i="2"/>
  <c r="M5" i="2"/>
  <c r="J5" i="2"/>
  <c r="M4" i="2"/>
  <c r="J4" i="2"/>
  <c r="J10" i="2" s="1"/>
  <c r="M3" i="2"/>
  <c r="M10" i="2" s="1"/>
  <c r="J3" i="2"/>
  <c r="M2" i="2"/>
  <c r="J2" i="2"/>
  <c r="K8" i="1"/>
  <c r="K7" i="1"/>
  <c r="K6" i="1"/>
  <c r="K5" i="1"/>
  <c r="K4" i="1"/>
  <c r="K3" i="1"/>
  <c r="K2" i="1"/>
</calcChain>
</file>

<file path=xl/sharedStrings.xml><?xml version="1.0" encoding="utf-8"?>
<sst xmlns="http://schemas.openxmlformats.org/spreadsheetml/2006/main" count="161" uniqueCount="90">
  <si>
    <t>Unit Number</t>
  </si>
  <si>
    <t>FEMA Type:</t>
  </si>
  <si>
    <t>Type:</t>
  </si>
  <si>
    <t>Make:</t>
  </si>
  <si>
    <t>Chassis</t>
  </si>
  <si>
    <t>Former Unit Sale</t>
  </si>
  <si>
    <t>Purchase Cost:</t>
  </si>
  <si>
    <t>Year Built:</t>
  </si>
  <si>
    <t>Year Purchased:</t>
  </si>
  <si>
    <t>Expected life (years):</t>
  </si>
  <si>
    <t xml:space="preserve">Expected Replacement: </t>
  </si>
  <si>
    <t>Projected replacement cost:</t>
  </si>
  <si>
    <t>Seating:</t>
  </si>
  <si>
    <t>SCBA Capacity</t>
  </si>
  <si>
    <t>Pump CAP.</t>
  </si>
  <si>
    <t>Booster Tank Capacity (US GAL)</t>
  </si>
  <si>
    <t>Supply Hose Capacity (Feet)</t>
  </si>
  <si>
    <t>1.75" Preconnects (#, length in feet)</t>
  </si>
  <si>
    <t>2.5" Preconnects (#, length in feet)</t>
  </si>
  <si>
    <t>Portable monitor (preconnect)</t>
  </si>
  <si>
    <t>Portable Monitor (compartment)</t>
  </si>
  <si>
    <t>Hydraulic Spreader</t>
  </si>
  <si>
    <t>Hydraulic Cutter</t>
  </si>
  <si>
    <t>Hydraulic Ram</t>
  </si>
  <si>
    <t>Hydraulic "Combi tool"</t>
  </si>
  <si>
    <t>Special Rescue</t>
  </si>
  <si>
    <t>Special Equipment</t>
  </si>
  <si>
    <t>Type 1 (Engine)</t>
  </si>
  <si>
    <t>Engine</t>
  </si>
  <si>
    <t>Rosenbauer</t>
  </si>
  <si>
    <t>2, 250</t>
  </si>
  <si>
    <t>1, 300</t>
  </si>
  <si>
    <t>X</t>
  </si>
  <si>
    <t>Struts (Res Q Jack)</t>
  </si>
  <si>
    <t>Spartan</t>
  </si>
  <si>
    <t>Squad</t>
  </si>
  <si>
    <t>Ford</t>
  </si>
  <si>
    <t>F-150</t>
  </si>
  <si>
    <t>Rope Rescue cache, Autopulse</t>
  </si>
  <si>
    <t>Tows 3618 on trailer</t>
  </si>
  <si>
    <t>Type 1 (Tender)</t>
  </si>
  <si>
    <t>Tender</t>
  </si>
  <si>
    <t>Pierce</t>
  </si>
  <si>
    <t>Peterbilt</t>
  </si>
  <si>
    <t>(2) Port A Pond (2000 GAL)</t>
  </si>
  <si>
    <t>ATV</t>
  </si>
  <si>
    <t>Polaris</t>
  </si>
  <si>
    <t>Sportsman 570 (Utility)</t>
  </si>
  <si>
    <t>N/A</t>
  </si>
  <si>
    <t>CAFS</t>
  </si>
  <si>
    <t>CAFS System (Brush), Off road rescue (EMS)</t>
  </si>
  <si>
    <t>3C-16</t>
  </si>
  <si>
    <t>Command</t>
  </si>
  <si>
    <t>ICS support, capable of towing 3618</t>
  </si>
  <si>
    <t>3C-26</t>
  </si>
  <si>
    <t>Interceptor (SUV)</t>
  </si>
  <si>
    <t>ICS support</t>
  </si>
  <si>
    <t>Engine: 365</t>
  </si>
  <si>
    <t xml:space="preserve">The primary fire engine for the Mendon Fire Dist. is a 2012 Spartan Rosenbauer engine with a 1500 gpm pump and 2000' of 5"inch supply hose. This engine responds first out to all fire alarms,  The engines primary focus is fire suppression and was designed to be capable of carrying large amounts of water and supply hose, with large compartments for equipment. </t>
  </si>
  <si>
    <t>Engine: 364</t>
  </si>
  <si>
    <t>The primary rescue vehicle for the Mendon Fire Dist. is a 2017 rescue engine with a 1500 GPM pump and 2000' of 5"inch supply hose. This engine responds first out to all motor vehicle accident as well as rescue type calls and is equipped with rescue equipment for extrication. The engine carries the districts set of hydraulic rescue tools and other rescue specific tools while maintaining its fire suppression capabilities.</t>
  </si>
  <si>
    <t>Tender: 3617</t>
  </si>
  <si>
    <t>This unit was designed to carry 2000 gallons of water to areas of the district that are not serviced by MCWA.  The unit carries two portable ponds each capable of holding 2000 gallons, allowing for mutual aid tenders to dump their water into them to help support rural water supply operations.</t>
  </si>
  <si>
    <t>Squad: 367</t>
  </si>
  <si>
    <t>The primary EMS first response vehicle for the Mendon Fire Dist. is a 2018 Ford F150. This truck responds to the majority of the EMS calls for the department and also provides a vehicle to transport additional manpower and pull the departments off-road vehicle. This vehicle carries the bare minimum of equipment to allow two firefighters to provide support functions on a fire ground or handle service type calls like water problems or wires down.</t>
  </si>
  <si>
    <t>ATV: 3618</t>
  </si>
  <si>
    <t>This unit consists of a Polaris Sportsman ATV w/ tracks and a trailer capable of safely moving a patient while still rendering aid. The ATV is equipped with specialized off road tracks for improved ability in mud and snow. A Enforcer 10 CAFS unit is attached to the rear of the ATV providing wildland firefighting capabilities. This vehicle is primarily utilized to reach victims in remote areas of the town and remove them and brush fire suppression utilizing limited manpower.</t>
  </si>
  <si>
    <t>Actual service (years):</t>
  </si>
  <si>
    <t xml:space="preserve">Sold Year: </t>
  </si>
  <si>
    <t>Unit Sale</t>
  </si>
  <si>
    <t>Recoup %</t>
  </si>
  <si>
    <t>Saulsbury</t>
  </si>
  <si>
    <t>3, 250</t>
  </si>
  <si>
    <t>Air bags (replaced by Res Q Jacks)</t>
  </si>
  <si>
    <t>CLASS B FOAM</t>
  </si>
  <si>
    <t>F350/Brand Fx</t>
  </si>
  <si>
    <t>1200# Winch</t>
  </si>
  <si>
    <t xml:space="preserve">Brush fire </t>
  </si>
  <si>
    <t>American LaFrance</t>
  </si>
  <si>
    <t>ALF</t>
  </si>
  <si>
    <t>CLASS A and B FOAM</t>
  </si>
  <si>
    <t>Young</t>
  </si>
  <si>
    <t>2, 200</t>
  </si>
  <si>
    <t>S &amp; S Fire</t>
  </si>
  <si>
    <t>Brush Truck/Squad</t>
  </si>
  <si>
    <t>F350/Custom Fire</t>
  </si>
  <si>
    <t>3C16</t>
  </si>
  <si>
    <t>Chevy</t>
  </si>
  <si>
    <t>Tahoe</t>
  </si>
  <si>
    <t>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</si>
</sst>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6" x14ac:knownFonts="1">
    <font>
      <sz val="10"/>
      <color rgb="FF000000"/>
      <name val="Arial"/>
      <scheme val="minor"/>
    </font>
    <font>
      <b/>
      <sz val="10"/>
      <color theme="1"/>
      <name val="Arial"/>
      <scheme val="minor"/>
    </font>
    <font>
      <sz val="10"/>
      <color theme="1"/>
      <name val="Arial"/>
      <scheme val="minor"/>
    </font>
    <font>
      <sz val="10"/>
      <color rgb="FF222222"/>
      <name val="Arial"/>
    </font>
    <font>
      <sz val="10"/>
      <color theme="1"/>
      <name val="Arial"/>
    </font>
    <font>
      <sz val="10"/>
      <name val="Arial"/>
    </font>
  </fonts>
  <fills count="4">
    <fill>
      <patternFill patternType="none"/>
    </fill>
    <fill>
      <patternFill patternType="gray125"/>
    </fill>
    <fill>
      <patternFill patternType="solid">
        <fgColor rgb="FFFFFFFF"/>
        <bgColor rgb="FFFFFFFF"/>
      </patternFill>
    </fill>
    <fill>
      <patternFill patternType="solid">
        <fgColor theme="1"/>
        <bgColor theme="1"/>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34">
    <xf numFmtId="0" fontId="0" fillId="0" borderId="0" xfId="0"/>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2" fillId="0" borderId="0" xfId="0" applyFont="1" applyAlignment="1">
      <alignment horizontal="center"/>
    </xf>
    <xf numFmtId="0" fontId="2" fillId="0" borderId="0" xfId="0" applyFont="1"/>
    <xf numFmtId="164" fontId="3" fillId="2" borderId="0" xfId="0" applyNumberFormat="1" applyFont="1" applyFill="1"/>
    <xf numFmtId="165" fontId="2" fillId="0" borderId="0" xfId="0" applyNumberFormat="1" applyFont="1"/>
    <xf numFmtId="0" fontId="2" fillId="3" borderId="0" xfId="0" applyFont="1" applyFill="1"/>
    <xf numFmtId="164" fontId="2" fillId="0" borderId="0" xfId="0" applyNumberFormat="1" applyFont="1" applyAlignment="1">
      <alignment horizontal="center"/>
    </xf>
    <xf numFmtId="164" fontId="2" fillId="0" borderId="0" xfId="0" applyNumberFormat="1" applyFont="1"/>
    <xf numFmtId="0" fontId="4" fillId="0" borderId="4" xfId="0" applyFont="1" applyBorder="1"/>
    <xf numFmtId="0" fontId="4" fillId="0" borderId="5" xfId="0" applyFont="1" applyBorder="1"/>
    <xf numFmtId="0" fontId="4" fillId="0" borderId="6" xfId="0" applyFont="1" applyBorder="1"/>
    <xf numFmtId="0" fontId="2" fillId="0" borderId="4" xfId="0" applyFont="1" applyBorder="1" applyAlignment="1">
      <alignment horizontal="left"/>
    </xf>
    <xf numFmtId="0" fontId="2" fillId="0" borderId="5" xfId="0" applyFont="1" applyBorder="1"/>
    <xf numFmtId="0" fontId="2" fillId="0" borderId="6" xfId="0" applyFont="1" applyBorder="1"/>
    <xf numFmtId="0" fontId="2" fillId="0" borderId="4" xfId="0" applyFont="1" applyBorder="1"/>
    <xf numFmtId="165" fontId="3" fillId="2" borderId="0" xfId="0" applyNumberFormat="1" applyFont="1" applyFill="1"/>
    <xf numFmtId="10" fontId="2" fillId="0" borderId="0" xfId="0" applyNumberFormat="1" applyFont="1"/>
    <xf numFmtId="0" fontId="2" fillId="0" borderId="0" xfId="0" applyFont="1" applyAlignment="1">
      <alignment wrapText="1"/>
    </xf>
    <xf numFmtId="0" fontId="1" fillId="0" borderId="0" xfId="0" applyFont="1"/>
    <xf numFmtId="0" fontId="1" fillId="0" borderId="0" xfId="0" applyFont="1" applyAlignment="1">
      <alignment horizontal="right"/>
    </xf>
    <xf numFmtId="10" fontId="1" fillId="0" borderId="0" xfId="0" applyNumberFormat="1" applyFont="1"/>
    <xf numFmtId="0" fontId="4" fillId="2" borderId="7" xfId="0" applyFont="1" applyFill="1" applyBorder="1" applyAlignment="1">
      <alignment vertical="top" wrapText="1"/>
    </xf>
    <xf numFmtId="0" fontId="0" fillId="0" borderId="0" xfId="0"/>
    <xf numFmtId="0" fontId="5" fillId="0" borderId="8" xfId="0" applyFont="1" applyBorder="1"/>
    <xf numFmtId="0" fontId="5" fillId="0" borderId="7" xfId="0" applyFont="1" applyBorder="1"/>
    <xf numFmtId="0" fontId="5" fillId="0" borderId="9" xfId="0" applyFont="1" applyBorder="1"/>
    <xf numFmtId="0" fontId="5" fillId="0" borderId="10" xfId="0" applyFont="1" applyBorder="1"/>
    <xf numFmtId="0" fontId="5" fillId="0" borderId="11" xfId="0" applyFont="1" applyBorder="1"/>
    <xf numFmtId="0" fontId="4" fillId="0" borderId="9" xfId="0" applyFont="1" applyBorder="1" applyAlignment="1">
      <alignment vertical="top" wrapText="1"/>
    </xf>
    <xf numFmtId="0" fontId="2" fillId="0" borderId="7" xfId="0" applyFont="1" applyBorder="1" applyAlignment="1">
      <alignment vertical="top" wrapText="1"/>
    </xf>
    <xf numFmtId="0" fontId="2" fillId="0" borderId="9"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J30"/>
  <sheetViews>
    <sheetView tabSelected="1" workbookViewId="0">
      <pane ySplit="1" topLeftCell="A2" activePane="bottomLeft" state="frozen"/>
      <selection pane="bottomLeft" activeCell="AA30" sqref="A1:AA30"/>
    </sheetView>
  </sheetViews>
  <sheetFormatPr defaultColWidth="12.5703125" defaultRowHeight="15.75" customHeight="1" x14ac:dyDescent="0.2"/>
  <cols>
    <col min="1" max="1" width="11.28515625" customWidth="1"/>
    <col min="5" max="5" width="18" customWidth="1"/>
    <col min="9" max="9" width="10" customWidth="1"/>
    <col min="10" max="10" width="9.85546875" customWidth="1"/>
    <col min="11" max="11" width="12.42578125" customWidth="1"/>
    <col min="12" max="12" width="11.7109375" customWidth="1"/>
    <col min="13" max="13" width="7.5703125" customWidth="1"/>
    <col min="14" max="14" width="8" customWidth="1"/>
    <col min="15" max="16" width="16" customWidth="1"/>
    <col min="18" max="18" width="14.140625" customWidth="1"/>
    <col min="19" max="19" width="13.85546875" customWidth="1"/>
    <col min="20" max="20" width="11.140625" customWidth="1"/>
    <col min="26" max="26" width="27.28515625" customWidth="1"/>
    <col min="27" max="27" width="35" customWidth="1"/>
  </cols>
  <sheetData>
    <row r="1" spans="1:36"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c r="AC1" s="2"/>
      <c r="AD1" s="2"/>
      <c r="AE1" s="2"/>
      <c r="AF1" s="2"/>
      <c r="AG1" s="2"/>
      <c r="AH1" s="2"/>
      <c r="AI1" s="2"/>
      <c r="AJ1" s="3"/>
    </row>
    <row r="2" spans="1:36" x14ac:dyDescent="0.2">
      <c r="A2" s="4">
        <v>364</v>
      </c>
      <c r="B2" s="5" t="s">
        <v>27</v>
      </c>
      <c r="C2" s="5" t="s">
        <v>28</v>
      </c>
      <c r="D2" s="5" t="s">
        <v>29</v>
      </c>
      <c r="E2" s="5" t="s">
        <v>29</v>
      </c>
      <c r="F2" s="6">
        <v>72000</v>
      </c>
      <c r="G2" s="7">
        <v>463201</v>
      </c>
      <c r="H2" s="4">
        <v>2017</v>
      </c>
      <c r="I2" s="4">
        <v>2017</v>
      </c>
      <c r="J2" s="4">
        <v>20</v>
      </c>
      <c r="K2" s="4">
        <f t="shared" ref="K2:K8" si="0">SUM(I2+J2)</f>
        <v>2037</v>
      </c>
      <c r="L2" s="7">
        <v>750000</v>
      </c>
      <c r="M2" s="5">
        <v>6</v>
      </c>
      <c r="N2" s="5">
        <v>6</v>
      </c>
      <c r="O2" s="5">
        <v>1500</v>
      </c>
      <c r="P2" s="5">
        <v>1000</v>
      </c>
      <c r="Q2" s="5">
        <v>2200</v>
      </c>
      <c r="R2" s="5" t="s">
        <v>30</v>
      </c>
      <c r="S2" s="5" t="s">
        <v>31</v>
      </c>
      <c r="T2" s="5" t="s">
        <v>32</v>
      </c>
      <c r="V2" s="5" t="s">
        <v>32</v>
      </c>
      <c r="W2" s="5" t="s">
        <v>32</v>
      </c>
      <c r="X2" s="5" t="s">
        <v>32</v>
      </c>
      <c r="Z2" s="5" t="s">
        <v>33</v>
      </c>
    </row>
    <row r="3" spans="1:36" x14ac:dyDescent="0.2">
      <c r="A3" s="4">
        <v>365</v>
      </c>
      <c r="B3" s="5" t="s">
        <v>27</v>
      </c>
      <c r="C3" s="5" t="s">
        <v>28</v>
      </c>
      <c r="D3" s="5" t="s">
        <v>29</v>
      </c>
      <c r="E3" s="5" t="s">
        <v>34</v>
      </c>
      <c r="F3" s="6">
        <v>75000</v>
      </c>
      <c r="G3" s="7">
        <v>344959</v>
      </c>
      <c r="H3" s="4">
        <v>2012</v>
      </c>
      <c r="I3" s="4">
        <v>2012</v>
      </c>
      <c r="J3" s="4">
        <v>20</v>
      </c>
      <c r="K3" s="4">
        <f t="shared" si="0"/>
        <v>2032</v>
      </c>
      <c r="L3" s="7">
        <v>750000</v>
      </c>
      <c r="M3" s="5">
        <v>6</v>
      </c>
      <c r="N3" s="5">
        <v>6</v>
      </c>
      <c r="O3" s="5">
        <v>1500</v>
      </c>
      <c r="P3" s="5">
        <v>1000</v>
      </c>
      <c r="Q3" s="5">
        <v>2200</v>
      </c>
      <c r="R3" s="5" t="s">
        <v>30</v>
      </c>
      <c r="S3" s="5" t="s">
        <v>31</v>
      </c>
      <c r="T3" s="5" t="s">
        <v>32</v>
      </c>
      <c r="Y3" s="5" t="s">
        <v>32</v>
      </c>
    </row>
    <row r="4" spans="1:36" x14ac:dyDescent="0.2">
      <c r="A4" s="4">
        <v>367</v>
      </c>
      <c r="C4" s="5" t="s">
        <v>35</v>
      </c>
      <c r="D4" s="5" t="s">
        <v>36</v>
      </c>
      <c r="E4" s="5" t="s">
        <v>37</v>
      </c>
      <c r="F4" s="6">
        <v>31500</v>
      </c>
      <c r="G4" s="7">
        <v>36858.32</v>
      </c>
      <c r="H4" s="4">
        <v>2018</v>
      </c>
      <c r="I4" s="4">
        <v>2018</v>
      </c>
      <c r="J4" s="4">
        <v>12</v>
      </c>
      <c r="K4" s="4">
        <f t="shared" si="0"/>
        <v>2030</v>
      </c>
      <c r="L4" s="7">
        <v>50000</v>
      </c>
      <c r="M4" s="5">
        <v>5</v>
      </c>
      <c r="N4" s="5">
        <v>2</v>
      </c>
      <c r="O4" s="8"/>
      <c r="P4" s="5">
        <v>0</v>
      </c>
      <c r="Q4" s="5">
        <v>0</v>
      </c>
      <c r="R4" s="5">
        <v>0</v>
      </c>
      <c r="S4" s="5">
        <v>0</v>
      </c>
      <c r="Z4" s="5" t="s">
        <v>38</v>
      </c>
      <c r="AA4" s="5" t="s">
        <v>39</v>
      </c>
    </row>
    <row r="5" spans="1:36" ht="12.75" x14ac:dyDescent="0.2">
      <c r="A5" s="4">
        <v>3617</v>
      </c>
      <c r="B5" s="5" t="s">
        <v>40</v>
      </c>
      <c r="C5" s="5" t="s">
        <v>41</v>
      </c>
      <c r="D5" s="5" t="s">
        <v>42</v>
      </c>
      <c r="E5" s="5" t="s">
        <v>43</v>
      </c>
      <c r="F5" s="6">
        <v>26000</v>
      </c>
      <c r="G5" s="7">
        <v>225237</v>
      </c>
      <c r="H5" s="4">
        <v>2012</v>
      </c>
      <c r="I5" s="4">
        <v>2012</v>
      </c>
      <c r="J5" s="4">
        <v>20</v>
      </c>
      <c r="K5" s="4">
        <f t="shared" si="0"/>
        <v>2032</v>
      </c>
      <c r="L5" s="7">
        <v>450000</v>
      </c>
      <c r="M5" s="5">
        <v>2</v>
      </c>
      <c r="N5" s="5">
        <v>2</v>
      </c>
      <c r="O5" s="5">
        <v>1000</v>
      </c>
      <c r="P5" s="5">
        <v>2200</v>
      </c>
      <c r="Q5" s="5">
        <v>0</v>
      </c>
      <c r="R5" s="5" t="s">
        <v>30</v>
      </c>
      <c r="S5" s="5">
        <v>0</v>
      </c>
      <c r="AA5" s="5" t="s">
        <v>44</v>
      </c>
    </row>
    <row r="6" spans="1:36" ht="25.5" x14ac:dyDescent="0.2">
      <c r="A6" s="4">
        <v>3618</v>
      </c>
      <c r="B6" s="5"/>
      <c r="C6" s="5" t="s">
        <v>45</v>
      </c>
      <c r="D6" s="5" t="s">
        <v>46</v>
      </c>
      <c r="E6" s="5" t="s">
        <v>47</v>
      </c>
      <c r="F6" s="9" t="s">
        <v>48</v>
      </c>
      <c r="G6" s="7">
        <v>11107.92</v>
      </c>
      <c r="H6" s="4">
        <v>2018</v>
      </c>
      <c r="I6" s="4">
        <v>2018</v>
      </c>
      <c r="J6" s="4">
        <v>30</v>
      </c>
      <c r="K6" s="4">
        <f t="shared" si="0"/>
        <v>2048</v>
      </c>
      <c r="L6" s="7">
        <v>15000</v>
      </c>
      <c r="M6" s="5">
        <v>1</v>
      </c>
      <c r="N6" s="5">
        <v>0</v>
      </c>
      <c r="O6" s="5" t="s">
        <v>49</v>
      </c>
      <c r="P6" s="5">
        <v>10</v>
      </c>
      <c r="Q6" s="5">
        <v>0</v>
      </c>
      <c r="R6" s="5">
        <v>0</v>
      </c>
      <c r="S6" s="5">
        <v>0</v>
      </c>
      <c r="AA6" s="20" t="s">
        <v>50</v>
      </c>
    </row>
    <row r="7" spans="1:36" ht="12.75" x14ac:dyDescent="0.2">
      <c r="A7" s="4" t="s">
        <v>51</v>
      </c>
      <c r="C7" s="5" t="s">
        <v>52</v>
      </c>
      <c r="D7" s="5" t="s">
        <v>36</v>
      </c>
      <c r="E7" s="5" t="s">
        <v>37</v>
      </c>
      <c r="F7" s="9" t="s">
        <v>48</v>
      </c>
      <c r="G7" s="7">
        <v>36808.82</v>
      </c>
      <c r="H7" s="4">
        <v>2018</v>
      </c>
      <c r="I7" s="4">
        <v>2018</v>
      </c>
      <c r="J7" s="4">
        <v>9</v>
      </c>
      <c r="K7" s="4">
        <f t="shared" si="0"/>
        <v>2027</v>
      </c>
      <c r="L7" s="7">
        <v>50000</v>
      </c>
      <c r="M7" s="5">
        <v>5</v>
      </c>
      <c r="N7" s="5">
        <v>1</v>
      </c>
      <c r="O7" s="8"/>
      <c r="P7" s="5">
        <v>0</v>
      </c>
      <c r="Q7" s="5">
        <v>0</v>
      </c>
      <c r="R7" s="5">
        <v>0</v>
      </c>
      <c r="S7" s="5">
        <v>0</v>
      </c>
      <c r="AA7" s="5" t="s">
        <v>53</v>
      </c>
    </row>
    <row r="8" spans="1:36" x14ac:dyDescent="0.2">
      <c r="A8" s="4" t="s">
        <v>54</v>
      </c>
      <c r="C8" s="5" t="s">
        <v>52</v>
      </c>
      <c r="D8" s="5" t="s">
        <v>36</v>
      </c>
      <c r="E8" s="5" t="s">
        <v>55</v>
      </c>
      <c r="F8" s="10">
        <v>18450</v>
      </c>
      <c r="G8" s="7">
        <v>31125</v>
      </c>
      <c r="H8" s="4">
        <v>2015</v>
      </c>
      <c r="I8" s="4">
        <v>2015</v>
      </c>
      <c r="J8" s="4">
        <v>9</v>
      </c>
      <c r="K8" s="4">
        <f t="shared" si="0"/>
        <v>2024</v>
      </c>
      <c r="L8" s="7">
        <v>50000</v>
      </c>
      <c r="M8" s="5">
        <v>5</v>
      </c>
      <c r="N8" s="5">
        <v>1</v>
      </c>
      <c r="O8" s="8"/>
      <c r="P8" s="5">
        <v>0</v>
      </c>
      <c r="Q8" s="5">
        <v>0</v>
      </c>
      <c r="R8" s="5">
        <v>0</v>
      </c>
      <c r="S8" s="5">
        <v>0</v>
      </c>
      <c r="AA8" s="5" t="s">
        <v>56</v>
      </c>
    </row>
    <row r="12" spans="1:36" x14ac:dyDescent="0.2">
      <c r="A12" s="11" t="s">
        <v>57</v>
      </c>
      <c r="B12" s="12"/>
      <c r="C12" s="12"/>
      <c r="D12" s="12"/>
      <c r="E12" s="12"/>
      <c r="F12" s="13"/>
    </row>
    <row r="13" spans="1:36" x14ac:dyDescent="0.2">
      <c r="A13" s="24" t="s">
        <v>58</v>
      </c>
      <c r="B13" s="25"/>
      <c r="C13" s="25"/>
      <c r="D13" s="25"/>
      <c r="E13" s="25"/>
      <c r="F13" s="26"/>
    </row>
    <row r="14" spans="1:36" x14ac:dyDescent="0.2">
      <c r="A14" s="27"/>
      <c r="B14" s="25"/>
      <c r="C14" s="25"/>
      <c r="D14" s="25"/>
      <c r="E14" s="25"/>
      <c r="F14" s="26"/>
    </row>
    <row r="15" spans="1:36" x14ac:dyDescent="0.2">
      <c r="A15" s="27"/>
      <c r="B15" s="25"/>
      <c r="C15" s="25"/>
      <c r="D15" s="25"/>
      <c r="E15" s="25"/>
      <c r="F15" s="26"/>
    </row>
    <row r="16" spans="1:36" x14ac:dyDescent="0.2">
      <c r="A16" s="27"/>
      <c r="B16" s="25"/>
      <c r="C16" s="25"/>
      <c r="D16" s="25"/>
      <c r="E16" s="25"/>
      <c r="F16" s="26"/>
    </row>
    <row r="17" spans="1:6" x14ac:dyDescent="0.2">
      <c r="A17" s="28"/>
      <c r="B17" s="29"/>
      <c r="C17" s="29"/>
      <c r="D17" s="29"/>
      <c r="E17" s="29"/>
      <c r="F17" s="30"/>
    </row>
    <row r="18" spans="1:6" x14ac:dyDescent="0.2">
      <c r="A18" s="14" t="s">
        <v>59</v>
      </c>
      <c r="B18" s="15"/>
      <c r="C18" s="15"/>
      <c r="D18" s="15"/>
      <c r="E18" s="15"/>
      <c r="F18" s="16"/>
    </row>
    <row r="19" spans="1:6" x14ac:dyDescent="0.2">
      <c r="A19" s="31" t="s">
        <v>60</v>
      </c>
      <c r="B19" s="29"/>
      <c r="C19" s="29"/>
      <c r="D19" s="29"/>
      <c r="E19" s="29"/>
      <c r="F19" s="30"/>
    </row>
    <row r="21" spans="1:6" x14ac:dyDescent="0.2">
      <c r="A21" s="17" t="s">
        <v>61</v>
      </c>
      <c r="B21" s="15"/>
      <c r="C21" s="15"/>
      <c r="D21" s="15"/>
      <c r="E21" s="15"/>
      <c r="F21" s="16"/>
    </row>
    <row r="22" spans="1:6" x14ac:dyDescent="0.2">
      <c r="A22" s="32" t="s">
        <v>62</v>
      </c>
      <c r="B22" s="25"/>
      <c r="C22" s="25"/>
      <c r="D22" s="25"/>
      <c r="E22" s="25"/>
      <c r="F22" s="26"/>
    </row>
    <row r="23" spans="1:6" x14ac:dyDescent="0.2">
      <c r="A23" s="27"/>
      <c r="B23" s="25"/>
      <c r="C23" s="25"/>
      <c r="D23" s="25"/>
      <c r="E23" s="25"/>
      <c r="F23" s="26"/>
    </row>
    <row r="24" spans="1:6" x14ac:dyDescent="0.2">
      <c r="A24" s="28"/>
      <c r="B24" s="29"/>
      <c r="C24" s="29"/>
      <c r="D24" s="29"/>
      <c r="E24" s="29"/>
      <c r="F24" s="30"/>
    </row>
    <row r="25" spans="1:6" x14ac:dyDescent="0.2">
      <c r="A25" s="5"/>
    </row>
    <row r="26" spans="1:6" x14ac:dyDescent="0.2">
      <c r="A26" s="17" t="s">
        <v>63</v>
      </c>
      <c r="B26" s="15"/>
      <c r="C26" s="15"/>
      <c r="D26" s="15"/>
      <c r="E26" s="15"/>
      <c r="F26" s="16"/>
    </row>
    <row r="27" spans="1:6" x14ac:dyDescent="0.2">
      <c r="A27" s="31" t="s">
        <v>64</v>
      </c>
      <c r="B27" s="29"/>
      <c r="C27" s="29"/>
      <c r="D27" s="29"/>
      <c r="E27" s="29"/>
      <c r="F27" s="30"/>
    </row>
    <row r="29" spans="1:6" x14ac:dyDescent="0.2">
      <c r="A29" s="17" t="s">
        <v>65</v>
      </c>
      <c r="B29" s="15"/>
      <c r="C29" s="15"/>
      <c r="D29" s="15"/>
      <c r="E29" s="15"/>
      <c r="F29" s="16"/>
    </row>
    <row r="30" spans="1:6" x14ac:dyDescent="0.2">
      <c r="A30" s="33" t="s">
        <v>66</v>
      </c>
      <c r="B30" s="29"/>
      <c r="C30" s="29"/>
      <c r="D30" s="29"/>
      <c r="E30" s="29"/>
      <c r="F30" s="30"/>
    </row>
  </sheetData>
  <mergeCells count="5">
    <mergeCell ref="A13:F17"/>
    <mergeCell ref="A19:F19"/>
    <mergeCell ref="A22:F24"/>
    <mergeCell ref="A27:F27"/>
    <mergeCell ref="A30:F30"/>
  </mergeCells>
  <pageMargins left="0.25" right="0.25" top="0.75" bottom="0.75" header="0.3" footer="0.3"/>
  <pageSetup paperSize="3"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K10"/>
  <sheetViews>
    <sheetView workbookViewId="0">
      <pane ySplit="1" topLeftCell="A2" activePane="bottomLeft" state="frozen"/>
      <selection pane="bottomLeft" activeCell="B3" sqref="B3"/>
    </sheetView>
  </sheetViews>
  <sheetFormatPr defaultColWidth="12.5703125" defaultRowHeight="15.75" customHeight="1" x14ac:dyDescent="0.2"/>
  <cols>
    <col min="3" max="3" width="15.28515625" customWidth="1"/>
    <col min="4" max="4" width="15.42578125" customWidth="1"/>
    <col min="5" max="5" width="14.42578125" customWidth="1"/>
    <col min="27" max="27" width="27.28515625" customWidth="1"/>
    <col min="28" max="28" width="21.42578125" customWidth="1"/>
  </cols>
  <sheetData>
    <row r="1" spans="1:37" x14ac:dyDescent="0.2">
      <c r="A1" s="1" t="s">
        <v>0</v>
      </c>
      <c r="B1" s="2" t="s">
        <v>1</v>
      </c>
      <c r="C1" s="2" t="s">
        <v>2</v>
      </c>
      <c r="D1" s="2" t="s">
        <v>3</v>
      </c>
      <c r="E1" s="2" t="s">
        <v>4</v>
      </c>
      <c r="F1" s="2" t="s">
        <v>6</v>
      </c>
      <c r="G1" s="2" t="s">
        <v>7</v>
      </c>
      <c r="H1" s="2" t="s">
        <v>8</v>
      </c>
      <c r="I1" s="2" t="s">
        <v>9</v>
      </c>
      <c r="J1" s="2" t="s">
        <v>67</v>
      </c>
      <c r="K1" s="2" t="s">
        <v>68</v>
      </c>
      <c r="L1" s="2" t="s">
        <v>69</v>
      </c>
      <c r="M1" s="2" t="s">
        <v>70</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c r="AD1" s="2"/>
      <c r="AE1" s="2"/>
      <c r="AF1" s="2"/>
      <c r="AG1" s="2"/>
      <c r="AH1" s="2"/>
      <c r="AI1" s="2"/>
      <c r="AJ1" s="2"/>
      <c r="AK1" s="3"/>
    </row>
    <row r="2" spans="1:37" x14ac:dyDescent="0.2">
      <c r="A2" s="4">
        <v>364</v>
      </c>
      <c r="B2" s="5" t="s">
        <v>27</v>
      </c>
      <c r="C2" s="5" t="s">
        <v>28</v>
      </c>
      <c r="D2" s="5" t="s">
        <v>71</v>
      </c>
      <c r="E2" s="5" t="s">
        <v>34</v>
      </c>
      <c r="F2" s="18">
        <v>314000</v>
      </c>
      <c r="G2" s="4">
        <v>1997</v>
      </c>
      <c r="H2" s="4">
        <v>1997</v>
      </c>
      <c r="I2" s="4">
        <v>20</v>
      </c>
      <c r="J2" s="4">
        <f t="shared" ref="J2:J9" si="0">SUM(K2-G2)</f>
        <v>21</v>
      </c>
      <c r="K2" s="4">
        <v>2018</v>
      </c>
      <c r="L2" s="6">
        <v>72000</v>
      </c>
      <c r="M2" s="19">
        <f t="shared" ref="M2:M9" si="1">SUM(L2/F2)</f>
        <v>0.22929936305732485</v>
      </c>
      <c r="N2" s="5">
        <v>8</v>
      </c>
      <c r="O2" s="5">
        <v>8</v>
      </c>
      <c r="P2" s="5">
        <v>1500</v>
      </c>
      <c r="Q2" s="5">
        <v>1000</v>
      </c>
      <c r="R2" s="5">
        <v>2500</v>
      </c>
      <c r="S2" s="5" t="s">
        <v>72</v>
      </c>
      <c r="T2" s="5" t="s">
        <v>31</v>
      </c>
      <c r="W2" s="5" t="s">
        <v>32</v>
      </c>
      <c r="X2" s="5" t="s">
        <v>32</v>
      </c>
      <c r="Y2" s="5" t="s">
        <v>32</v>
      </c>
      <c r="AA2" s="5" t="s">
        <v>73</v>
      </c>
      <c r="AB2" s="5" t="s">
        <v>74</v>
      </c>
      <c r="AC2" s="5"/>
      <c r="AD2" s="5"/>
      <c r="AE2" s="5"/>
      <c r="AF2" s="5"/>
      <c r="AG2" s="5"/>
      <c r="AH2" s="5"/>
      <c r="AI2" s="5"/>
      <c r="AJ2" s="5"/>
      <c r="AK2" s="5"/>
    </row>
    <row r="3" spans="1:37" x14ac:dyDescent="0.2">
      <c r="A3" s="4">
        <v>366</v>
      </c>
      <c r="C3" s="5" t="s">
        <v>35</v>
      </c>
      <c r="D3" s="5" t="s">
        <v>36</v>
      </c>
      <c r="E3" s="5" t="s">
        <v>75</v>
      </c>
      <c r="F3" s="18">
        <v>70000</v>
      </c>
      <c r="G3" s="4">
        <v>2008</v>
      </c>
      <c r="H3" s="4">
        <v>2008</v>
      </c>
      <c r="I3" s="4">
        <v>10</v>
      </c>
      <c r="J3" s="4">
        <f t="shared" si="0"/>
        <v>10</v>
      </c>
      <c r="K3" s="4">
        <v>2018</v>
      </c>
      <c r="L3" s="6">
        <v>31500</v>
      </c>
      <c r="M3" s="19">
        <f t="shared" si="1"/>
        <v>0.45</v>
      </c>
      <c r="N3" s="5">
        <v>3</v>
      </c>
      <c r="O3" s="5">
        <v>0</v>
      </c>
      <c r="P3" s="5">
        <v>300</v>
      </c>
      <c r="Q3" s="5">
        <v>100</v>
      </c>
      <c r="R3" s="5">
        <v>0</v>
      </c>
      <c r="S3" s="5">
        <v>0</v>
      </c>
      <c r="T3" s="5">
        <v>0</v>
      </c>
      <c r="AA3" s="5" t="s">
        <v>76</v>
      </c>
      <c r="AB3" s="5" t="s">
        <v>77</v>
      </c>
      <c r="AC3" s="5"/>
      <c r="AD3" s="5"/>
      <c r="AE3" s="5"/>
      <c r="AF3" s="5"/>
      <c r="AG3" s="5"/>
      <c r="AH3" s="5"/>
      <c r="AI3" s="5"/>
      <c r="AJ3" s="5"/>
      <c r="AK3" s="5"/>
    </row>
    <row r="4" spans="1:37" x14ac:dyDescent="0.2">
      <c r="A4" s="4">
        <v>363</v>
      </c>
      <c r="B4" s="5" t="s">
        <v>27</v>
      </c>
      <c r="C4" s="5" t="s">
        <v>28</v>
      </c>
      <c r="D4" s="20" t="s">
        <v>78</v>
      </c>
      <c r="E4" s="5" t="s">
        <v>79</v>
      </c>
      <c r="F4" s="18">
        <v>350000</v>
      </c>
      <c r="G4" s="4">
        <v>2001</v>
      </c>
      <c r="H4" s="4">
        <v>2001</v>
      </c>
      <c r="I4" s="4">
        <v>20</v>
      </c>
      <c r="J4" s="4">
        <f t="shared" si="0"/>
        <v>15</v>
      </c>
      <c r="K4" s="4">
        <v>2016</v>
      </c>
      <c r="L4" s="6">
        <v>75000</v>
      </c>
      <c r="M4" s="19">
        <f t="shared" si="1"/>
        <v>0.21428571428571427</v>
      </c>
      <c r="N4" s="5">
        <v>8</v>
      </c>
      <c r="O4" s="5">
        <v>8</v>
      </c>
      <c r="P4" s="5">
        <v>1250</v>
      </c>
      <c r="Q4" s="5">
        <v>750</v>
      </c>
      <c r="R4" s="5">
        <v>1500</v>
      </c>
      <c r="S4" s="5" t="s">
        <v>30</v>
      </c>
      <c r="T4" s="5" t="s">
        <v>31</v>
      </c>
      <c r="Z4" s="5" t="s">
        <v>32</v>
      </c>
      <c r="AB4" s="5" t="s">
        <v>80</v>
      </c>
      <c r="AC4" s="5"/>
      <c r="AD4" s="5"/>
      <c r="AE4" s="5"/>
      <c r="AF4" s="5"/>
      <c r="AG4" s="5"/>
      <c r="AH4" s="5"/>
      <c r="AI4" s="5"/>
      <c r="AJ4" s="5"/>
      <c r="AK4" s="5"/>
    </row>
    <row r="5" spans="1:37" x14ac:dyDescent="0.2">
      <c r="A5" s="4">
        <v>362</v>
      </c>
      <c r="B5" s="5"/>
      <c r="C5" s="5" t="s">
        <v>28</v>
      </c>
      <c r="D5" s="5" t="s">
        <v>81</v>
      </c>
      <c r="E5" s="5" t="s">
        <v>36</v>
      </c>
      <c r="F5" s="18">
        <v>24750</v>
      </c>
      <c r="G5" s="4">
        <v>1974</v>
      </c>
      <c r="H5" s="4">
        <v>1973</v>
      </c>
      <c r="I5" s="4">
        <v>20</v>
      </c>
      <c r="J5" s="4">
        <f t="shared" si="0"/>
        <v>38</v>
      </c>
      <c r="K5" s="4">
        <v>2012</v>
      </c>
      <c r="L5" s="6">
        <v>2200</v>
      </c>
      <c r="M5" s="19">
        <f t="shared" si="1"/>
        <v>8.8888888888888892E-2</v>
      </c>
      <c r="N5" s="5">
        <v>3</v>
      </c>
      <c r="O5" s="5">
        <v>2</v>
      </c>
      <c r="P5" s="5">
        <v>1000</v>
      </c>
      <c r="Q5" s="5">
        <v>500</v>
      </c>
      <c r="R5" s="5">
        <v>1000</v>
      </c>
      <c r="S5" s="5" t="s">
        <v>82</v>
      </c>
      <c r="T5" s="5" t="s">
        <v>31</v>
      </c>
    </row>
    <row r="6" spans="1:37" x14ac:dyDescent="0.2">
      <c r="A6" s="4">
        <v>3617</v>
      </c>
      <c r="B6" s="5" t="s">
        <v>40</v>
      </c>
      <c r="C6" s="5" t="s">
        <v>41</v>
      </c>
      <c r="D6" s="5" t="s">
        <v>83</v>
      </c>
      <c r="E6" s="5" t="s">
        <v>36</v>
      </c>
      <c r="F6" s="18">
        <v>87000</v>
      </c>
      <c r="G6" s="4">
        <v>1986</v>
      </c>
      <c r="H6" s="4">
        <v>1986</v>
      </c>
      <c r="I6" s="4">
        <v>20</v>
      </c>
      <c r="J6" s="4">
        <f t="shared" si="0"/>
        <v>25</v>
      </c>
      <c r="K6" s="4">
        <v>2011</v>
      </c>
      <c r="L6" s="6">
        <v>26000</v>
      </c>
      <c r="M6" s="19">
        <f t="shared" si="1"/>
        <v>0.2988505747126437</v>
      </c>
      <c r="P6" s="5">
        <v>500</v>
      </c>
    </row>
    <row r="7" spans="1:37" x14ac:dyDescent="0.2">
      <c r="A7" s="4">
        <v>367</v>
      </c>
      <c r="C7" s="5" t="s">
        <v>84</v>
      </c>
      <c r="D7" s="5" t="s">
        <v>36</v>
      </c>
      <c r="E7" s="5" t="s">
        <v>85</v>
      </c>
      <c r="F7" s="7">
        <v>51500</v>
      </c>
      <c r="G7" s="4">
        <v>1992</v>
      </c>
      <c r="H7" s="4">
        <v>1992</v>
      </c>
      <c r="I7" s="4">
        <v>20</v>
      </c>
      <c r="J7" s="4">
        <f t="shared" si="0"/>
        <v>16</v>
      </c>
      <c r="K7" s="4">
        <v>2008</v>
      </c>
      <c r="L7" s="6">
        <v>9000</v>
      </c>
      <c r="M7" s="19">
        <f t="shared" si="1"/>
        <v>0.17475728155339806</v>
      </c>
      <c r="N7" s="5">
        <v>3</v>
      </c>
      <c r="O7" s="5">
        <v>0</v>
      </c>
      <c r="P7" s="5"/>
      <c r="Q7" s="5">
        <v>100</v>
      </c>
      <c r="R7" s="5">
        <v>0</v>
      </c>
      <c r="S7" s="5">
        <v>0</v>
      </c>
      <c r="T7" s="5">
        <v>0</v>
      </c>
      <c r="AB7" s="5" t="s">
        <v>77</v>
      </c>
      <c r="AC7" s="5"/>
      <c r="AD7" s="5"/>
      <c r="AE7" s="5"/>
      <c r="AF7" s="5"/>
      <c r="AG7" s="5"/>
      <c r="AH7" s="5"/>
      <c r="AI7" s="5"/>
      <c r="AJ7" s="5"/>
      <c r="AK7" s="5"/>
    </row>
    <row r="8" spans="1:37" x14ac:dyDescent="0.2">
      <c r="A8" s="4">
        <v>365</v>
      </c>
      <c r="B8" s="5" t="s">
        <v>27</v>
      </c>
      <c r="C8" s="5" t="s">
        <v>28</v>
      </c>
      <c r="E8" s="5" t="s">
        <v>36</v>
      </c>
      <c r="F8" s="18">
        <v>135000</v>
      </c>
      <c r="G8" s="4">
        <v>1985</v>
      </c>
      <c r="H8" s="4">
        <v>1985</v>
      </c>
      <c r="I8" s="4">
        <v>20</v>
      </c>
      <c r="J8" s="4">
        <f t="shared" si="0"/>
        <v>16</v>
      </c>
      <c r="K8" s="4">
        <v>2001</v>
      </c>
      <c r="L8" s="6">
        <v>50000</v>
      </c>
      <c r="M8" s="19">
        <f t="shared" si="1"/>
        <v>0.37037037037037035</v>
      </c>
      <c r="N8" s="5">
        <v>5</v>
      </c>
      <c r="O8" s="5">
        <v>4</v>
      </c>
      <c r="P8" s="5">
        <v>1250</v>
      </c>
      <c r="Q8" s="5">
        <v>750</v>
      </c>
      <c r="R8" s="5">
        <v>1000</v>
      </c>
      <c r="S8" s="5" t="s">
        <v>30</v>
      </c>
      <c r="T8" s="5" t="s">
        <v>31</v>
      </c>
      <c r="AB8" s="5" t="s">
        <v>44</v>
      </c>
      <c r="AC8" s="5"/>
      <c r="AD8" s="5"/>
      <c r="AE8" s="5"/>
      <c r="AF8" s="5"/>
      <c r="AG8" s="5"/>
      <c r="AH8" s="5"/>
      <c r="AI8" s="5"/>
      <c r="AJ8" s="5"/>
      <c r="AK8" s="5"/>
    </row>
    <row r="9" spans="1:37" x14ac:dyDescent="0.2">
      <c r="A9" s="4" t="s">
        <v>86</v>
      </c>
      <c r="C9" s="5" t="s">
        <v>52</v>
      </c>
      <c r="D9" s="5" t="s">
        <v>87</v>
      </c>
      <c r="E9" s="5" t="s">
        <v>88</v>
      </c>
      <c r="F9" s="7">
        <v>32941.69</v>
      </c>
      <c r="G9" s="4">
        <v>2011</v>
      </c>
      <c r="H9" s="4">
        <v>2012</v>
      </c>
      <c r="I9" s="4">
        <v>9</v>
      </c>
      <c r="J9" s="4">
        <f t="shared" si="0"/>
        <v>4</v>
      </c>
      <c r="K9" s="4">
        <v>2015</v>
      </c>
      <c r="L9" s="7">
        <v>18450</v>
      </c>
      <c r="M9" s="19">
        <f t="shared" si="1"/>
        <v>0.56008055445849925</v>
      </c>
    </row>
    <row r="10" spans="1:37" x14ac:dyDescent="0.2">
      <c r="I10" s="21" t="s">
        <v>89</v>
      </c>
      <c r="J10" s="21">
        <f>AVERAGE(J2:J9)</f>
        <v>18.125</v>
      </c>
      <c r="L10" s="22" t="s">
        <v>89</v>
      </c>
      <c r="M10" s="23">
        <f>AVERAGE(M2:M9)</f>
        <v>0.29831659341585492</v>
      </c>
    </row>
  </sheetData>
  <printOptions horizontalCentered="1" gridLines="1"/>
  <pageMargins left="0.7" right="0.7"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Current Fleet</vt:lpstr>
      <vt:lpstr>Retired Fleet</vt:lpstr>
      <vt:lpstr>'Current Fleet'!Print_Area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Zimmermann</dc:creator>
  <cp:lastModifiedBy>Denise Zimmermann</cp:lastModifiedBy>
  <cp:lastPrinted>2022-11-08T18:51:38Z</cp:lastPrinted>
  <dcterms:created xsi:type="dcterms:W3CDTF">2022-11-08T18:51:55Z</dcterms:created>
  <dcterms:modified xsi:type="dcterms:W3CDTF">2022-11-08T18:51:55Z</dcterms:modified>
</cp:coreProperties>
</file>